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140" windowWidth="2040" windowHeight="1185"/>
  </bookViews>
  <sheets>
    <sheet name="data" sheetId="1" r:id="rId1"/>
  </sheets>
  <definedNames>
    <definedName name="_xlnm._FilterDatabase" localSheetId="0" hidden="1">data!$A$3:$I$30</definedName>
    <definedName name="_dep27" localSheetId="0">data!#REF!</definedName>
    <definedName name="_xlnm.Print_Area" localSheetId="0">data!$A$1:$I$41</definedName>
    <definedName name="_xlnm.Print_Titles" localSheetId="0">data!$2:$3</definedName>
  </definedNames>
  <calcPr calcId="145621" fullCalcOnLoad="1"/>
</workbook>
</file>

<file path=xl/calcChain.xml><?xml version="1.0" encoding="utf-8"?>
<calcChain xmlns="http://schemas.openxmlformats.org/spreadsheetml/2006/main">
  <c r="E32" i="1" l="1"/>
  <c r="F40" i="1"/>
  <c r="G40" i="1"/>
  <c r="C9" i="1"/>
  <c r="F11" i="1"/>
  <c r="G11" i="1"/>
  <c r="I31" i="1"/>
  <c r="H31" i="1"/>
  <c r="E31" i="1"/>
  <c r="G31" i="1"/>
  <c r="I32" i="1"/>
  <c r="H32" i="1"/>
  <c r="D32" i="1"/>
  <c r="D31" i="1"/>
  <c r="C31" i="1"/>
  <c r="F38" i="1"/>
  <c r="C32" i="1"/>
  <c r="D9" i="1"/>
  <c r="D5" i="1"/>
  <c r="D4" i="1"/>
  <c r="G15" i="1"/>
  <c r="F15" i="1"/>
  <c r="C13" i="1"/>
  <c r="G41" i="1"/>
  <c r="G37" i="1"/>
  <c r="G36" i="1"/>
  <c r="G35" i="1"/>
  <c r="G34" i="1"/>
  <c r="G33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4" i="1"/>
  <c r="G12" i="1"/>
  <c r="G10" i="1"/>
  <c r="G8" i="1"/>
  <c r="G7" i="1"/>
  <c r="F41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4" i="1"/>
  <c r="F12" i="1"/>
  <c r="F10" i="1"/>
  <c r="F8" i="1"/>
  <c r="F7" i="1"/>
  <c r="G32" i="1"/>
  <c r="C17" i="1"/>
  <c r="E17" i="1"/>
  <c r="E13" i="1"/>
  <c r="E9" i="1"/>
  <c r="G9" i="1"/>
  <c r="E6" i="1"/>
  <c r="I17" i="1"/>
  <c r="H17" i="1"/>
  <c r="D17" i="1"/>
  <c r="I13" i="1"/>
  <c r="H13" i="1"/>
  <c r="D13" i="1"/>
  <c r="I9" i="1"/>
  <c r="I5" i="1"/>
  <c r="I4" i="1"/>
  <c r="H9" i="1"/>
  <c r="C6" i="1"/>
  <c r="C5" i="1"/>
  <c r="I6" i="1"/>
  <c r="H6" i="1"/>
  <c r="H5" i="1"/>
  <c r="H4" i="1"/>
  <c r="D6" i="1"/>
  <c r="F13" i="1"/>
  <c r="G17" i="1"/>
  <c r="F17" i="1"/>
  <c r="G13" i="1"/>
  <c r="F6" i="1"/>
  <c r="G6" i="1"/>
  <c r="F31" i="1"/>
  <c r="C4" i="1"/>
  <c r="F9" i="1"/>
  <c r="E5" i="1"/>
  <c r="F5" i="1"/>
  <c r="E4" i="1"/>
  <c r="G4" i="1"/>
  <c r="F4" i="1"/>
  <c r="G5" i="1"/>
</calcChain>
</file>

<file path=xl/sharedStrings.xml><?xml version="1.0" encoding="utf-8"?>
<sst xmlns="http://schemas.openxmlformats.org/spreadsheetml/2006/main" count="94" uniqueCount="93">
  <si>
    <t>Наименование кода классификации доходов бюджетов</t>
  </si>
  <si>
    <t>1</t>
  </si>
  <si>
    <t>2</t>
  </si>
  <si>
    <t>3</t>
  </si>
  <si>
    <t>4</t>
  </si>
  <si>
    <t>5</t>
  </si>
  <si>
    <t>6</t>
  </si>
  <si>
    <t>7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</si>
  <si>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</si>
  <si>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</si>
  <si>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</si>
  <si>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</si>
  <si>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 на игорный бизнес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</si>
  <si>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</si>
  <si>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</si>
  <si>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</si>
  <si>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</si>
  <si>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</si>
  <si>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</si>
  <si>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</si>
  <si>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</si>
  <si>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</si>
  <si>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Налог на профессиональный доход</t>
  </si>
  <si>
    <t>Код доходов</t>
  </si>
  <si>
    <t>1 00 00000 00 0000 000</t>
  </si>
  <si>
    <t xml:space="preserve">НАЛОГОВЫЕ И НЕНАЛОГОВЫЕ ДОХОДЫ                                 </t>
  </si>
  <si>
    <t>1 01 00000 00 0000 000</t>
  </si>
  <si>
    <t>1 01 01000 00 0000 000</t>
  </si>
  <si>
    <t>Налог на прибыль организаций, зачисляемый в бюджеты субъектов Российской Федерации</t>
  </si>
  <si>
    <t>1 01 02000 00 0000 000</t>
  </si>
  <si>
    <t xml:space="preserve">Налог на доходы физических лиц </t>
  </si>
  <si>
    <t>1 03 00000 00 0000 000</t>
  </si>
  <si>
    <t>1 03 02000 00 0000 000</t>
  </si>
  <si>
    <t>Акцизы на бензин автомобильный, дизельное топливо и масла для двигательных и карбюр. двигателей</t>
  </si>
  <si>
    <t>Акцизы на  алкогольную продукцию</t>
  </si>
  <si>
    <t>1 05 00000 00 0000 000</t>
  </si>
  <si>
    <t>1 05 01000 00 0000 000</t>
  </si>
  <si>
    <t>Налог, взимаемый в связи с применением упрощенной системы налогообложения</t>
  </si>
  <si>
    <t>1 05 06000 00 0000 000</t>
  </si>
  <si>
    <t>1 06 00000 00 0000 000</t>
  </si>
  <si>
    <t>1 06 02000 00 0000 000</t>
  </si>
  <si>
    <t>Налог на имущество организаций</t>
  </si>
  <si>
    <t>1 06 04000 00 0000 000</t>
  </si>
  <si>
    <t>Транспортный налог</t>
  </si>
  <si>
    <t>1 06 0500 00 0000 000</t>
  </si>
  <si>
    <t>1 07 00000 00 0000 000</t>
  </si>
  <si>
    <t>1 08 00000 00 0000 000</t>
  </si>
  <si>
    <t>1 11 00000 00 0000 000</t>
  </si>
  <si>
    <t>1 12 00000 00 0000 000</t>
  </si>
  <si>
    <t>1 13 00000 00 0000 000</t>
  </si>
  <si>
    <t>1 14 00000 00 0000 000</t>
  </si>
  <si>
    <t>ДОХОДЫ ОТ ПРОДАЖИ МАТЕРИАЛЬНЫХ И НЕМАТЕРИАЛЬНЫХ АКТИВОВ</t>
  </si>
  <si>
    <t>1 15 00000 00 0000 000</t>
  </si>
  <si>
    <t>1 16 00000 00 0000 000</t>
  </si>
  <si>
    <t>ВСЕГО ДОХОДОВ</t>
  </si>
  <si>
    <t>1 17 00000 00 0000 000</t>
  </si>
  <si>
    <t>8</t>
  </si>
  <si>
    <t>9</t>
  </si>
  <si>
    <t xml:space="preserve"> 1 09 00000 00 0000 000</t>
  </si>
  <si>
    <t>2024 год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</si>
  <si>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</si>
  <si>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</si>
  <si>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</si>
  <si>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</si>
  <si>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</si>
  <si>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</si>
  <si>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(МУНИЦИПАЛЬНЫХ) ОРГАНИЗАЦИЙ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</si>
  <si>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t>
  </si>
  <si>
    <t xml:space="preserve">ВОЗВРАТ ОСТАТКОВ СУБСИДИЙ, СУБВЕНЦИЙ И ИНЫХ МЕЖБЮДЖЕТНЫХ ТРАНСФЕРТОВ, ИМЕЮЩИХ ЦЕЛЕВОЕ НАЗНАЧЕНИЕ, ПРОШЛЫХ ЛЕТ </t>
  </si>
  <si>
    <t>2 00 00000 00 0000 000</t>
  </si>
  <si>
    <t>2 02 00000 00 0000 000</t>
  </si>
  <si>
    <t>2 18 00000 00 0000 000</t>
  </si>
  <si>
    <t>2 19 00000 00 0000 000</t>
  </si>
  <si>
    <t>2025 год</t>
  </si>
  <si>
    <t>1 05 03000 01 0000 110</t>
  </si>
  <si>
    <t>Единый сельскохозяйственный налог</t>
  </si>
  <si>
    <t>1 03 02450 01 1000 110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</si>
  <si>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</si>
  <si>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>2 04 00000 00 0000 000</t>
  </si>
  <si>
    <t>Безвозмездные поступлния от негосударственных организаций</t>
  </si>
  <si>
    <t>2022 год (факт)</t>
  </si>
  <si>
    <t>2023 год (оценка)</t>
  </si>
  <si>
    <t>отклонение от исполнения 2022 года</t>
  </si>
  <si>
    <t>отклонение от оценки исполнения 2023 года</t>
  </si>
  <si>
    <t>2026 год</t>
  </si>
  <si>
    <t>Сведения о доходах областного бюджета на 2024 год и на плановый период 2025 и 2026 годов в сравнении с ожидаемым исполнением за 2023 год и отчетом за 2022 год</t>
  </si>
  <si>
    <t>2 02 01000 00 0000 150</t>
  </si>
  <si>
    <t>2 02 02000 00 0000 150</t>
  </si>
  <si>
    <t>2 02 03000 00 0000 150</t>
  </si>
  <si>
    <t>2 02 04000 00 0000 150</t>
  </si>
  <si>
    <t>2 03 00000 00 0000 000</t>
  </si>
  <si>
    <t>2 07 00000 00 0000 000</t>
  </si>
  <si>
    <t>Прочие безвозмездные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</si>
</sst>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2"/>
    </font>
    <font>
      <b/>
      <sz val="10"/>
      <color rgb="FF000000"/>
      <name val="Arial"/>
      <family val="2"/>
    </font>
    <font>
      <sz val="10"/>
      <color rgb="FF000000"/>
      <name val="Arial Cyr"/>
      <family val="2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CCCCCC"/>
      </patternFill>
    </fill>
    <fill>
      <patternFill patternType="solid">
        <fgColor rgb="FFE0E0E0"/>
      </patternFill>
    </fill>
    <fill>
      <patternFill patternType="solid">
        <fgColor rgb="FFDCE6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/>
      <right/>
      <top style="thin">
        <color rgb="FFB9CDE5"/>
      </top>
      <bottom/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53">
    <xf numFmtId="0" fontId="0" fillId="0" borderId="0"/>
    <xf numFmtId="0" fontId="3" fillId="0" borderId="0"/>
    <xf numFmtId="0" fontId="3" fillId="0" borderId="0"/>
    <xf numFmtId="0" fontId="4" fillId="2" borderId="5">
      <alignment vertical="top" shrinkToFit="1"/>
    </xf>
    <xf numFmtId="0" fontId="4" fillId="2" borderId="5">
      <alignment horizontal="left" vertical="top" wrapText="1"/>
    </xf>
    <xf numFmtId="49" fontId="4" fillId="2" borderId="5">
      <alignment horizontal="center" vertical="top" shrinkToFit="1"/>
    </xf>
    <xf numFmtId="4" fontId="4" fillId="2" borderId="5">
      <alignment horizontal="right" vertical="top" shrinkToFit="1"/>
    </xf>
    <xf numFmtId="0" fontId="5" fillId="0" borderId="5">
      <alignment vertical="top" shrinkToFit="1"/>
    </xf>
    <xf numFmtId="0" fontId="5" fillId="0" borderId="5">
      <alignment horizontal="left" vertical="top" wrapText="1"/>
    </xf>
    <xf numFmtId="49" fontId="5" fillId="0" borderId="5">
      <alignment horizontal="center" vertical="top" shrinkToFit="1"/>
    </xf>
    <xf numFmtId="4" fontId="5" fillId="0" borderId="5">
      <alignment horizontal="right" vertical="top" shrinkToFit="1"/>
    </xf>
    <xf numFmtId="0" fontId="5" fillId="0" borderId="6">
      <alignment vertical="top" shrinkToFit="1"/>
    </xf>
    <xf numFmtId="0" fontId="6" fillId="0" borderId="7">
      <alignment horizontal="right" vertical="top" wrapText="1"/>
    </xf>
    <xf numFmtId="0" fontId="6" fillId="0" borderId="0"/>
    <xf numFmtId="0" fontId="6" fillId="0" borderId="0"/>
    <xf numFmtId="0" fontId="3" fillId="0" borderId="0"/>
    <xf numFmtId="0" fontId="6" fillId="3" borderId="0">
      <alignment horizontal="left"/>
    </xf>
    <xf numFmtId="0" fontId="7" fillId="0" borderId="0">
      <alignment horizontal="center" vertical="top"/>
    </xf>
    <xf numFmtId="0" fontId="6" fillId="0" borderId="7">
      <alignment horizontal="right" vertical="top"/>
    </xf>
    <xf numFmtId="49" fontId="8" fillId="4" borderId="8">
      <alignment horizontal="center" vertical="center" wrapText="1"/>
    </xf>
    <xf numFmtId="0" fontId="6" fillId="3" borderId="9">
      <alignment horizontal="left"/>
    </xf>
    <xf numFmtId="49" fontId="9" fillId="0" borderId="10">
      <alignment horizontal="center" vertical="center" wrapText="1"/>
    </xf>
    <xf numFmtId="0" fontId="6" fillId="3" borderId="11">
      <alignment horizontal="left"/>
    </xf>
    <xf numFmtId="0" fontId="9" fillId="5" borderId="12">
      <alignment horizontal="left" vertical="top" wrapText="1"/>
    </xf>
    <xf numFmtId="0" fontId="6" fillId="3" borderId="13">
      <alignment horizontal="left"/>
    </xf>
    <xf numFmtId="0" fontId="9" fillId="2" borderId="14">
      <alignment horizontal="left" vertical="top" wrapText="1"/>
    </xf>
    <xf numFmtId="0" fontId="6" fillId="3" borderId="15">
      <alignment horizontal="left"/>
    </xf>
    <xf numFmtId="0" fontId="10" fillId="0" borderId="14">
      <alignment horizontal="left" vertical="top" wrapText="1"/>
    </xf>
    <xf numFmtId="0" fontId="6" fillId="3" borderId="16">
      <alignment horizontal="left"/>
    </xf>
    <xf numFmtId="0" fontId="6" fillId="0" borderId="17"/>
    <xf numFmtId="0" fontId="6" fillId="0" borderId="0">
      <alignment horizontal="left" vertical="top" wrapText="1"/>
    </xf>
    <xf numFmtId="49" fontId="9" fillId="0" borderId="18">
      <alignment horizontal="center" vertical="center" wrapText="1"/>
    </xf>
    <xf numFmtId="0" fontId="9" fillId="5" borderId="19">
      <alignment horizontal="left" vertical="top" wrapText="1"/>
    </xf>
    <xf numFmtId="0" fontId="9" fillId="2" borderId="5">
      <alignment horizontal="left" vertical="top" wrapText="1"/>
    </xf>
    <xf numFmtId="0" fontId="6" fillId="0" borderId="5">
      <alignment horizontal="left" vertical="top" wrapText="1"/>
    </xf>
    <xf numFmtId="49" fontId="8" fillId="0" borderId="8">
      <alignment horizontal="center" vertical="center" wrapText="1"/>
    </xf>
    <xf numFmtId="0" fontId="8" fillId="0" borderId="8">
      <alignment horizontal="center" vertical="center" wrapText="1"/>
    </xf>
    <xf numFmtId="49" fontId="9" fillId="5" borderId="19">
      <alignment horizontal="center" vertical="top" shrinkToFit="1"/>
    </xf>
    <xf numFmtId="49" fontId="9" fillId="2" borderId="5">
      <alignment horizontal="center" vertical="top" shrinkToFit="1"/>
    </xf>
    <xf numFmtId="49" fontId="6" fillId="0" borderId="5">
      <alignment horizontal="center" vertical="top" shrinkToFit="1"/>
    </xf>
    <xf numFmtId="49" fontId="8" fillId="0" borderId="8">
      <alignment horizontal="center" vertical="center" wrapText="1"/>
    </xf>
    <xf numFmtId="0" fontId="8" fillId="0" borderId="8">
      <alignment horizontal="center" vertical="center"/>
    </xf>
    <xf numFmtId="4" fontId="9" fillId="5" borderId="19">
      <alignment horizontal="right" vertical="top" shrinkToFit="1"/>
    </xf>
    <xf numFmtId="4" fontId="9" fillId="2" borderId="5">
      <alignment horizontal="right" vertical="top" shrinkToFit="1"/>
    </xf>
    <xf numFmtId="4" fontId="6" fillId="0" borderId="5">
      <alignment horizontal="right" vertical="top" shrinkToFit="1"/>
    </xf>
    <xf numFmtId="0" fontId="8" fillId="0" borderId="8">
      <alignment horizontal="center" vertical="center" wrapText="1"/>
    </xf>
    <xf numFmtId="49" fontId="9" fillId="0" borderId="20">
      <alignment horizontal="center" vertical="center" wrapText="1"/>
    </xf>
    <xf numFmtId="0" fontId="9" fillId="5" borderId="21">
      <alignment horizontal="left" vertical="top" wrapText="1"/>
    </xf>
    <xf numFmtId="0" fontId="9" fillId="2" borderId="6">
      <alignment horizontal="left" vertical="top" wrapText="1"/>
    </xf>
    <xf numFmtId="0" fontId="6" fillId="0" borderId="6">
      <alignment horizontal="left" vertical="top" wrapText="1"/>
    </xf>
    <xf numFmtId="49" fontId="11" fillId="0" borderId="22">
      <alignment horizontal="left" shrinkToFit="1"/>
    </xf>
    <xf numFmtId="4" fontId="11" fillId="0" borderId="8">
      <alignment horizontal="right" vertical="center" shrinkToFit="1"/>
    </xf>
    <xf numFmtId="0" fontId="12" fillId="0" borderId="0"/>
  </cellStyleXfs>
  <cellXfs count="31">
    <xf numFmtId="0" fontId="0" fillId="0" borderId="0" xfId="0"/>
    <xf numFmtId="0" fontId="13" fillId="0" borderId="23" xfId="0" applyNumberFormat="1" applyFont="1" applyFill="1" applyBorder="1" applyAlignment="1" applyProtection="1">
      <alignment horizontal="center" vertical="center" wrapText="1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4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13" fillId="0" borderId="2" xfId="31" applyNumberFormat="1" applyFont="1" applyBorder="1" applyAlignment="1" applyProtection="1">
      <alignment horizontal="center" vertical="center" wrapText="1"/>
      <protection locked="0"/>
    </xf>
    <xf numFmtId="0" fontId="14" fillId="6" borderId="2" xfId="32" applyNumberFormat="1" applyFont="1" applyFill="1" applyBorder="1" applyAlignment="1" applyProtection="1">
      <alignment horizontal="center" vertical="center" wrapText="1"/>
      <protection locked="0"/>
    </xf>
    <xf numFmtId="0" fontId="14" fillId="6" borderId="2" xfId="32" applyNumberFormat="1" applyFont="1" applyFill="1" applyBorder="1" applyAlignment="1" applyProtection="1">
      <alignment horizontal="left" vertical="center" wrapText="1"/>
      <protection locked="0"/>
    </xf>
    <xf numFmtId="4" fontId="14" fillId="6" borderId="2" xfId="3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4" fillId="7" borderId="2" xfId="5" applyNumberFormat="1" applyFont="1" applyFill="1" applyBorder="1" applyAlignment="1" applyProtection="1">
      <alignment horizontal="center" vertical="center" shrinkToFit="1"/>
    </xf>
    <xf numFmtId="0" fontId="14" fillId="7" borderId="2" xfId="4" applyNumberFormat="1" applyFont="1" applyFill="1" applyBorder="1" applyAlignment="1" applyProtection="1">
      <alignment horizontal="left" vertical="center" wrapText="1"/>
    </xf>
    <xf numFmtId="4" fontId="1" fillId="8" borderId="2" xfId="52" applyNumberFormat="1" applyFont="1" applyFill="1" applyBorder="1" applyAlignment="1">
      <alignment horizontal="center" vertical="center" wrapText="1"/>
    </xf>
    <xf numFmtId="4" fontId="13" fillId="8" borderId="2" xfId="10" applyNumberFormat="1" applyFont="1" applyFill="1" applyBorder="1" applyAlignment="1" applyProtection="1">
      <alignment horizontal="center" vertical="center" shrinkToFit="1"/>
    </xf>
    <xf numFmtId="4" fontId="13" fillId="8" borderId="2" xfId="11" applyNumberFormat="1" applyFont="1" applyFill="1" applyBorder="1" applyAlignment="1" applyProtection="1">
      <alignment horizontal="center" vertical="center" shrinkToFit="1"/>
    </xf>
    <xf numFmtId="49" fontId="13" fillId="0" borderId="2" xfId="31" applyNumberFormat="1" applyFont="1" applyBorder="1" applyAlignment="1" applyProtection="1">
      <alignment horizontal="left" vertical="center" wrapText="1"/>
      <protection locked="0"/>
    </xf>
    <xf numFmtId="4" fontId="2" fillId="7" borderId="2" xfId="52" applyNumberFormat="1" applyFont="1" applyFill="1" applyBorder="1" applyAlignment="1">
      <alignment horizontal="center" vertical="center" wrapText="1"/>
    </xf>
    <xf numFmtId="4" fontId="14" fillId="7" borderId="2" xfId="10" applyNumberFormat="1" applyFont="1" applyFill="1" applyBorder="1" applyAlignment="1" applyProtection="1">
      <alignment horizontal="center" vertical="center" shrinkToFit="1"/>
    </xf>
    <xf numFmtId="4" fontId="14" fillId="7" borderId="2" xfId="11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0" xfId="0" applyFont="1" applyFill="1" applyAlignment="1" applyProtection="1">
      <alignment vertical="center"/>
      <protection locked="0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4" fontId="13" fillId="0" borderId="2" xfId="10" applyNumberFormat="1" applyFont="1" applyFill="1" applyBorder="1" applyAlignment="1" applyProtection="1">
      <alignment horizontal="center" vertical="center" shrinkToFit="1"/>
    </xf>
    <xf numFmtId="0" fontId="14" fillId="6" borderId="3" xfId="32" applyNumberFormat="1" applyFont="1" applyFill="1" applyBorder="1" applyAlignment="1" applyProtection="1">
      <alignment horizontal="left" vertical="center" wrapText="1"/>
      <protection locked="0"/>
    </xf>
    <xf numFmtId="0" fontId="14" fillId="6" borderId="4" xfId="3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53">
    <cellStyle name="br" xfId="1"/>
    <cellStyle name="col" xfId="2"/>
    <cellStyle name="ex66" xfId="3"/>
    <cellStyle name="ex67" xfId="4"/>
    <cellStyle name="ex68" xfId="5"/>
    <cellStyle name="ex69" xfId="6"/>
    <cellStyle name="ex72" xfId="7"/>
    <cellStyle name="ex73" xfId="8"/>
    <cellStyle name="ex74" xfId="9"/>
    <cellStyle name="ex75" xfId="10"/>
    <cellStyle name="ex76" xfId="11"/>
    <cellStyle name="Normal" xfId="0" builtinId="0"/>
    <cellStyle name="st39" xfId="12"/>
    <cellStyle name="style0" xfId="13"/>
    <cellStyle name="td" xfId="14"/>
    <cellStyle name="tr" xfId="15"/>
    <cellStyle name="xl21" xfId="16"/>
    <cellStyle name="xl22" xfId="17"/>
    <cellStyle name="xl23" xfId="18"/>
    <cellStyle name="xl24" xfId="19"/>
    <cellStyle name="xl25" xfId="20"/>
    <cellStyle name="xl26" xfId="21"/>
    <cellStyle name="xl27" xfId="22"/>
    <cellStyle name="xl28" xfId="23"/>
    <cellStyle name="xl29" xfId="24"/>
    <cellStyle name="xl30" xfId="25"/>
    <cellStyle name="xl31" xfId="26"/>
    <cellStyle name="xl32" xfId="27"/>
    <cellStyle name="xl33" xfId="28"/>
    <cellStyle name="xl34" xfId="29"/>
    <cellStyle name="xl35" xfId="30"/>
    <cellStyle name="xl36" xfId="31"/>
    <cellStyle name="xl37" xfId="32"/>
    <cellStyle name="xl38" xfId="33"/>
    <cellStyle name="xl39" xfId="34"/>
    <cellStyle name="xl40" xfId="35"/>
    <cellStyle name="xl41" xfId="36"/>
    <cellStyle name="xl42" xfId="37"/>
    <cellStyle name="xl43" xfId="38"/>
    <cellStyle name="xl44" xfId="39"/>
    <cellStyle name="xl45" xfId="40"/>
    <cellStyle name="xl46" xfId="41"/>
    <cellStyle name="xl47" xfId="42"/>
    <cellStyle name="xl48" xfId="43"/>
    <cellStyle name="xl49" xfId="44"/>
    <cellStyle name="xl50" xfId="45"/>
    <cellStyle name="xl51" xfId="46"/>
    <cellStyle name="xl52" xfId="47"/>
    <cellStyle name="xl53" xfId="48"/>
    <cellStyle name="xl54" xfId="49"/>
    <cellStyle name="xl57" xfId="50"/>
    <cellStyle name="xl58" xfId="51"/>
    <cellStyle name="Обычный 2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view="pageBreakPreview" zoomScale="80" zoomScaleNormal="62" zoomScaleSheetLayoutView="80" workbookViewId="0">
      <pane ySplit="3" topLeftCell="A4" activePane="bottomLeft" state="frozen"/>
      <selection pane="bottomLeft" activeCell="A2" sqref="A2"/>
    </sheetView>
  </sheetViews>
  <sheetFormatPr defaultRowHeight="14.25" x14ac:dyDescent="0.25"/>
  <cols>
    <col min="1" max="1" width="25.85546875" style="25" customWidth="1"/>
    <col min="2" max="2" width="73.7109375" style="10" customWidth="1"/>
    <col min="3" max="3" width="23.140625" style="10" customWidth="1"/>
    <col min="4" max="5" width="23.140625" style="5" customWidth="1"/>
    <col min="6" max="6" width="21.5703125" style="5" customWidth="1"/>
    <col min="7" max="9" width="22" style="5" customWidth="1"/>
    <col min="10" max="11" width="9.140625" style="5"/>
    <col min="12" max="12" width="15.28515625" style="5" bestFit="1" customWidth="1"/>
    <col min="13" max="16384" width="9.140625" style="5"/>
  </cols>
  <sheetData>
    <row r="1" spans="1:12" ht="28.5" customHeight="1" x14ac:dyDescent="0.25">
      <c r="A1" s="30" t="s">
        <v>85</v>
      </c>
      <c r="B1" s="30"/>
      <c r="C1" s="30"/>
      <c r="D1" s="30"/>
      <c r="E1" s="30"/>
      <c r="F1" s="30"/>
      <c r="G1" s="30"/>
      <c r="H1" s="30"/>
      <c r="I1" s="30"/>
    </row>
    <row r="2" spans="1:12" ht="53.25" customHeight="1" x14ac:dyDescent="0.25">
      <c r="A2" s="1" t="s">
        <v>23</v>
      </c>
      <c r="B2" s="2" t="s">
        <v>0</v>
      </c>
      <c r="C2" s="3" t="s">
        <v>80</v>
      </c>
      <c r="D2" s="3" t="s">
        <v>81</v>
      </c>
      <c r="E2" s="4" t="s">
        <v>59</v>
      </c>
      <c r="F2" s="4" t="s">
        <v>82</v>
      </c>
      <c r="G2" s="4" t="s">
        <v>83</v>
      </c>
      <c r="H2" s="4" t="s">
        <v>73</v>
      </c>
      <c r="I2" s="4" t="s">
        <v>84</v>
      </c>
    </row>
    <row r="3" spans="1:12" ht="22.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56</v>
      </c>
      <c r="I3" s="6" t="s">
        <v>57</v>
      </c>
    </row>
    <row r="4" spans="1:12" ht="30" customHeight="1" x14ac:dyDescent="0.25">
      <c r="A4" s="28" t="s">
        <v>54</v>
      </c>
      <c r="B4" s="29"/>
      <c r="C4" s="9">
        <f>C5+C31</f>
        <v>97760507687.150009</v>
      </c>
      <c r="D4" s="9">
        <f>D5+D31</f>
        <v>99213261073.830002</v>
      </c>
      <c r="E4" s="9">
        <f>E5+E31</f>
        <v>80471403480.779999</v>
      </c>
      <c r="F4" s="9">
        <f>E4-C4</f>
        <v>-17289104206.37001</v>
      </c>
      <c r="G4" s="9">
        <f>E4-D4</f>
        <v>-18741857593.050003</v>
      </c>
      <c r="H4" s="9">
        <f>H5+H31</f>
        <v>75302733279.279999</v>
      </c>
      <c r="I4" s="9">
        <f>I5+I31</f>
        <v>76393714922.669998</v>
      </c>
    </row>
    <row r="5" spans="1:12" ht="16.5" customHeight="1" x14ac:dyDescent="0.25">
      <c r="A5" s="7" t="s">
        <v>24</v>
      </c>
      <c r="B5" s="8" t="s">
        <v>25</v>
      </c>
      <c r="C5" s="9">
        <f>C6+C9+C13+C17+C21+C22+C24+C25+C26+C27+C28+C29++C23+C30</f>
        <v>45349211880.44001</v>
      </c>
      <c r="D5" s="9">
        <f>D6+D9+D13+D17+D21+D22+D24+D25+D26+D27+D28+D29++D23+D30</f>
        <v>50678533143.830002</v>
      </c>
      <c r="E5" s="9">
        <f>E6+E9+E13+E17+E21+E22+E24+E25+E26+E27+E28+E29+E30</f>
        <v>52774528680.779999</v>
      </c>
      <c r="F5" s="9">
        <f t="shared" ref="F5:F41" si="0">E5-C5</f>
        <v>7425316800.3399887</v>
      </c>
      <c r="G5" s="9">
        <f t="shared" ref="G5:G41" si="1">E5-D5</f>
        <v>2095995536.9499969</v>
      </c>
      <c r="H5" s="9">
        <f>H6+H9+H13+H17+H21+H22+H24+H25+H26+H27+H28+H29+H30</f>
        <v>57302436489.279999</v>
      </c>
      <c r="I5" s="9">
        <f>I6+I9+I13+I17+I21+I22+I24+I25+I26+I27+I28+I29+I30</f>
        <v>58944091932.669998</v>
      </c>
    </row>
    <row r="6" spans="1:12" x14ac:dyDescent="0.25">
      <c r="A6" s="11" t="s">
        <v>26</v>
      </c>
      <c r="B6" s="12" t="s">
        <v>8</v>
      </c>
      <c r="C6" s="17">
        <f>C7+C8</f>
        <v>25423727071.220001</v>
      </c>
      <c r="D6" s="17">
        <f>D7+D8</f>
        <v>31163007000</v>
      </c>
      <c r="E6" s="17">
        <f>E7+E8</f>
        <v>32198676000</v>
      </c>
      <c r="F6" s="18">
        <f t="shared" si="0"/>
        <v>6774948928.7799988</v>
      </c>
      <c r="G6" s="18">
        <f t="shared" si="1"/>
        <v>1035669000</v>
      </c>
      <c r="H6" s="18">
        <f>H7+H8</f>
        <v>36233923000</v>
      </c>
      <c r="I6" s="18">
        <f>I7+I8</f>
        <v>37299687000</v>
      </c>
    </row>
    <row r="7" spans="1:12" ht="28.5" x14ac:dyDescent="0.25">
      <c r="A7" s="6" t="s">
        <v>27</v>
      </c>
      <c r="B7" s="16" t="s">
        <v>28</v>
      </c>
      <c r="C7" s="13">
        <v>10280552593.27</v>
      </c>
      <c r="D7" s="14">
        <v>13640641000</v>
      </c>
      <c r="E7" s="14">
        <v>14766983000</v>
      </c>
      <c r="F7" s="14">
        <f t="shared" si="0"/>
        <v>4486430406.7299995</v>
      </c>
      <c r="G7" s="14">
        <f t="shared" si="1"/>
        <v>1126342000</v>
      </c>
      <c r="H7" s="14">
        <v>17131607000</v>
      </c>
      <c r="I7" s="15">
        <v>16590955000</v>
      </c>
    </row>
    <row r="8" spans="1:12" x14ac:dyDescent="0.25">
      <c r="A8" s="6" t="s">
        <v>29</v>
      </c>
      <c r="B8" s="16" t="s">
        <v>30</v>
      </c>
      <c r="C8" s="13">
        <v>15143174477.950001</v>
      </c>
      <c r="D8" s="14">
        <v>17522366000</v>
      </c>
      <c r="E8" s="14">
        <v>17431693000</v>
      </c>
      <c r="F8" s="14">
        <f t="shared" si="0"/>
        <v>2288518522.0499992</v>
      </c>
      <c r="G8" s="14">
        <f t="shared" si="1"/>
        <v>-90673000</v>
      </c>
      <c r="H8" s="14">
        <v>19102316000</v>
      </c>
      <c r="I8" s="15">
        <v>20708732000</v>
      </c>
    </row>
    <row r="9" spans="1:12" ht="28.5" x14ac:dyDescent="0.25">
      <c r="A9" s="11" t="s">
        <v>31</v>
      </c>
      <c r="B9" s="12" t="s">
        <v>9</v>
      </c>
      <c r="C9" s="17">
        <f>C10+C12+C11</f>
        <v>7120924006.8999996</v>
      </c>
      <c r="D9" s="18">
        <f>D10+D12+D11</f>
        <v>7407399550</v>
      </c>
      <c r="E9" s="18">
        <f>E10+E12</f>
        <v>7495179800</v>
      </c>
      <c r="F9" s="18">
        <f t="shared" si="0"/>
        <v>374255793.10000038</v>
      </c>
      <c r="G9" s="18">
        <f t="shared" si="1"/>
        <v>87780250</v>
      </c>
      <c r="H9" s="18">
        <f>H10+H12</f>
        <v>7923168600</v>
      </c>
      <c r="I9" s="18">
        <f>I10+I12</f>
        <v>8043848500</v>
      </c>
    </row>
    <row r="10" spans="1:12" ht="28.5" x14ac:dyDescent="0.25">
      <c r="A10" s="6" t="s">
        <v>32</v>
      </c>
      <c r="B10" s="16" t="s">
        <v>33</v>
      </c>
      <c r="C10" s="13">
        <v>5158432315.29</v>
      </c>
      <c r="D10" s="27">
        <v>5277740000</v>
      </c>
      <c r="E10" s="14">
        <v>5240034900</v>
      </c>
      <c r="F10" s="14">
        <f>E10-C10</f>
        <v>81602584.710000038</v>
      </c>
      <c r="G10" s="14">
        <f>E10-D10</f>
        <v>-37705100</v>
      </c>
      <c r="H10" s="14">
        <v>5551603300</v>
      </c>
      <c r="I10" s="15">
        <v>5552261500</v>
      </c>
    </row>
    <row r="11" spans="1:12" ht="85.5" x14ac:dyDescent="0.25">
      <c r="A11" s="6" t="s">
        <v>76</v>
      </c>
      <c r="B11" s="16" t="s">
        <v>77</v>
      </c>
      <c r="C11" s="13">
        <v>3108960</v>
      </c>
      <c r="D11" s="27">
        <v>4222000</v>
      </c>
      <c r="E11" s="14">
        <v>0</v>
      </c>
      <c r="F11" s="14">
        <f>E11-C11</f>
        <v>-3108960</v>
      </c>
      <c r="G11" s="14">
        <f>E11-D11</f>
        <v>-4222000</v>
      </c>
      <c r="H11" s="14">
        <v>0</v>
      </c>
      <c r="I11" s="15">
        <v>0</v>
      </c>
    </row>
    <row r="12" spans="1:12" x14ac:dyDescent="0.25">
      <c r="A12" s="6" t="s">
        <v>32</v>
      </c>
      <c r="B12" s="16" t="s">
        <v>34</v>
      </c>
      <c r="C12" s="13">
        <v>1959382731.6099999</v>
      </c>
      <c r="D12" s="14">
        <v>2125437550</v>
      </c>
      <c r="E12" s="14">
        <v>2255144900</v>
      </c>
      <c r="F12" s="14">
        <f t="shared" si="0"/>
        <v>295762168.3900001</v>
      </c>
      <c r="G12" s="14">
        <f t="shared" si="1"/>
        <v>129707350</v>
      </c>
      <c r="H12" s="14">
        <v>2371565300</v>
      </c>
      <c r="I12" s="15">
        <v>2491587000</v>
      </c>
    </row>
    <row r="13" spans="1:12" x14ac:dyDescent="0.25">
      <c r="A13" s="11" t="s">
        <v>35</v>
      </c>
      <c r="B13" s="12" t="s">
        <v>10</v>
      </c>
      <c r="C13" s="17">
        <f>C14+C16+C15</f>
        <v>4744455354.1899996</v>
      </c>
      <c r="D13" s="18">
        <f>D14+D16</f>
        <v>5036720000</v>
      </c>
      <c r="E13" s="18">
        <f>E14+E16</f>
        <v>5379770000</v>
      </c>
      <c r="F13" s="18">
        <f>E13-C13</f>
        <v>635314645.81000042</v>
      </c>
      <c r="G13" s="18">
        <f t="shared" si="1"/>
        <v>343050000</v>
      </c>
      <c r="H13" s="18">
        <f>H14+H16</f>
        <v>5721281000</v>
      </c>
      <c r="I13" s="18">
        <f>I14+I16</f>
        <v>6097747000</v>
      </c>
    </row>
    <row r="14" spans="1:12" ht="28.5" x14ac:dyDescent="0.25">
      <c r="A14" s="6" t="s">
        <v>36</v>
      </c>
      <c r="B14" s="16" t="s">
        <v>37</v>
      </c>
      <c r="C14" s="13">
        <v>4665565219.3999996</v>
      </c>
      <c r="D14" s="14">
        <v>4909456000</v>
      </c>
      <c r="E14" s="14">
        <v>5239780000</v>
      </c>
      <c r="F14" s="14">
        <f t="shared" si="0"/>
        <v>574214780.60000038</v>
      </c>
      <c r="G14" s="14">
        <f t="shared" si="1"/>
        <v>330324000</v>
      </c>
      <c r="H14" s="14">
        <v>5571492000</v>
      </c>
      <c r="I14" s="15">
        <v>5937472000</v>
      </c>
      <c r="L14" s="26"/>
    </row>
    <row r="15" spans="1:12" x14ac:dyDescent="0.25">
      <c r="A15" s="6" t="s">
        <v>74</v>
      </c>
      <c r="B15" s="16" t="s">
        <v>75</v>
      </c>
      <c r="C15" s="13">
        <v>-9359.35</v>
      </c>
      <c r="D15" s="14">
        <v>0</v>
      </c>
      <c r="E15" s="14">
        <v>0</v>
      </c>
      <c r="F15" s="14">
        <f t="shared" si="0"/>
        <v>9359.35</v>
      </c>
      <c r="G15" s="14">
        <f t="shared" si="1"/>
        <v>0</v>
      </c>
      <c r="H15" s="14">
        <v>0</v>
      </c>
      <c r="I15" s="15">
        <v>0</v>
      </c>
    </row>
    <row r="16" spans="1:12" x14ac:dyDescent="0.25">
      <c r="A16" s="6" t="s">
        <v>38</v>
      </c>
      <c r="B16" s="16" t="s">
        <v>22</v>
      </c>
      <c r="C16" s="13">
        <v>78899494.140000001</v>
      </c>
      <c r="D16" s="14">
        <v>127264000</v>
      </c>
      <c r="E16" s="14">
        <v>139990000</v>
      </c>
      <c r="F16" s="14">
        <f t="shared" si="0"/>
        <v>61090505.859999999</v>
      </c>
      <c r="G16" s="14">
        <f t="shared" si="1"/>
        <v>12726000</v>
      </c>
      <c r="H16" s="14">
        <v>149789000</v>
      </c>
      <c r="I16" s="15">
        <v>160275000</v>
      </c>
    </row>
    <row r="17" spans="1:9" x14ac:dyDescent="0.25">
      <c r="A17" s="11" t="s">
        <v>39</v>
      </c>
      <c r="B17" s="12" t="s">
        <v>11</v>
      </c>
      <c r="C17" s="17">
        <f>C18+C19+C20</f>
        <v>4857330187.4899998</v>
      </c>
      <c r="D17" s="18">
        <f>D18+D19+D20</f>
        <v>4533661000</v>
      </c>
      <c r="E17" s="18">
        <f>E18+E19+E20</f>
        <v>5011888000</v>
      </c>
      <c r="F17" s="18">
        <f t="shared" si="0"/>
        <v>154557812.51000023</v>
      </c>
      <c r="G17" s="18">
        <f t="shared" si="1"/>
        <v>478227000</v>
      </c>
      <c r="H17" s="18">
        <f>H18+H19+H20</f>
        <v>5167934000</v>
      </c>
      <c r="I17" s="18">
        <f>I18+I19+I20</f>
        <v>5327303000</v>
      </c>
    </row>
    <row r="18" spans="1:9" x14ac:dyDescent="0.25">
      <c r="A18" s="6" t="s">
        <v>40</v>
      </c>
      <c r="B18" s="16" t="s">
        <v>41</v>
      </c>
      <c r="C18" s="13">
        <v>3692284752.1900001</v>
      </c>
      <c r="D18" s="14">
        <v>3394167000</v>
      </c>
      <c r="E18" s="14">
        <v>3878463000</v>
      </c>
      <c r="F18" s="14">
        <f t="shared" si="0"/>
        <v>186178247.80999994</v>
      </c>
      <c r="G18" s="14">
        <f t="shared" si="1"/>
        <v>484296000</v>
      </c>
      <c r="H18" s="14">
        <v>4032372000</v>
      </c>
      <c r="I18" s="15">
        <v>4191451000</v>
      </c>
    </row>
    <row r="19" spans="1:9" x14ac:dyDescent="0.25">
      <c r="A19" s="6" t="s">
        <v>42</v>
      </c>
      <c r="B19" s="16" t="s">
        <v>43</v>
      </c>
      <c r="C19" s="13">
        <v>1126250106.3</v>
      </c>
      <c r="D19" s="14">
        <v>1120598000</v>
      </c>
      <c r="E19" s="14">
        <v>1133089000</v>
      </c>
      <c r="F19" s="14">
        <f t="shared" si="0"/>
        <v>6838893.7000000477</v>
      </c>
      <c r="G19" s="14">
        <f t="shared" si="1"/>
        <v>12491000</v>
      </c>
      <c r="H19" s="14">
        <v>1135226000</v>
      </c>
      <c r="I19" s="15">
        <v>1135516000</v>
      </c>
    </row>
    <row r="20" spans="1:9" x14ac:dyDescent="0.25">
      <c r="A20" s="6" t="s">
        <v>44</v>
      </c>
      <c r="B20" s="16" t="s">
        <v>12</v>
      </c>
      <c r="C20" s="13">
        <v>38795329</v>
      </c>
      <c r="D20" s="14">
        <v>18896000</v>
      </c>
      <c r="E20" s="14">
        <v>336000</v>
      </c>
      <c r="F20" s="14">
        <f t="shared" si="0"/>
        <v>-38459329</v>
      </c>
      <c r="G20" s="14">
        <f t="shared" si="1"/>
        <v>-18560000</v>
      </c>
      <c r="H20" s="14">
        <v>336000</v>
      </c>
      <c r="I20" s="15">
        <v>336000</v>
      </c>
    </row>
    <row r="21" spans="1:9" ht="28.5" x14ac:dyDescent="0.25">
      <c r="A21" s="11" t="s">
        <v>45</v>
      </c>
      <c r="B21" s="12" t="s">
        <v>13</v>
      </c>
      <c r="C21" s="17">
        <v>31227155.93</v>
      </c>
      <c r="D21" s="18">
        <v>32271000</v>
      </c>
      <c r="E21" s="18">
        <v>33061000</v>
      </c>
      <c r="F21" s="18">
        <f t="shared" si="0"/>
        <v>1833844.0700000003</v>
      </c>
      <c r="G21" s="18">
        <f t="shared" si="1"/>
        <v>790000</v>
      </c>
      <c r="H21" s="18">
        <v>34193000</v>
      </c>
      <c r="I21" s="19">
        <v>35600000</v>
      </c>
    </row>
    <row r="22" spans="1:9" x14ac:dyDescent="0.25">
      <c r="A22" s="11" t="s">
        <v>46</v>
      </c>
      <c r="B22" s="12" t="s">
        <v>14</v>
      </c>
      <c r="C22" s="17">
        <v>108078421.47</v>
      </c>
      <c r="D22" s="18">
        <v>122958220</v>
      </c>
      <c r="E22" s="18">
        <v>111269150</v>
      </c>
      <c r="F22" s="18">
        <f t="shared" si="0"/>
        <v>3190728.5300000012</v>
      </c>
      <c r="G22" s="18">
        <f t="shared" si="1"/>
        <v>-11689070</v>
      </c>
      <c r="H22" s="18">
        <v>110371850</v>
      </c>
      <c r="I22" s="19">
        <v>109570850</v>
      </c>
    </row>
    <row r="23" spans="1:9" ht="28.5" x14ac:dyDescent="0.25">
      <c r="A23" s="11" t="s">
        <v>58</v>
      </c>
      <c r="B23" s="12" t="s">
        <v>15</v>
      </c>
      <c r="C23" s="17">
        <v>-182850.78</v>
      </c>
      <c r="D23" s="18">
        <v>0</v>
      </c>
      <c r="E23" s="18">
        <v>0</v>
      </c>
      <c r="F23" s="18">
        <f t="shared" si="0"/>
        <v>182850.78</v>
      </c>
      <c r="G23" s="18">
        <f t="shared" si="1"/>
        <v>0</v>
      </c>
      <c r="H23" s="18">
        <v>0</v>
      </c>
      <c r="I23" s="19">
        <v>0</v>
      </c>
    </row>
    <row r="24" spans="1:9" ht="28.5" x14ac:dyDescent="0.25">
      <c r="A24" s="11" t="s">
        <v>47</v>
      </c>
      <c r="B24" s="12" t="s">
        <v>16</v>
      </c>
      <c r="C24" s="17">
        <v>1932428715.54</v>
      </c>
      <c r="D24" s="18">
        <v>1369919000</v>
      </c>
      <c r="E24" s="18">
        <v>1534512472.78</v>
      </c>
      <c r="F24" s="18">
        <f t="shared" si="0"/>
        <v>-397916242.75999999</v>
      </c>
      <c r="G24" s="18">
        <f t="shared" si="1"/>
        <v>164593472.77999997</v>
      </c>
      <c r="H24" s="18">
        <v>1085327861.28</v>
      </c>
      <c r="I24" s="18">
        <v>986386134.66999996</v>
      </c>
    </row>
    <row r="25" spans="1:9" x14ac:dyDescent="0.25">
      <c r="A25" s="11" t="s">
        <v>48</v>
      </c>
      <c r="B25" s="12" t="s">
        <v>17</v>
      </c>
      <c r="C25" s="17">
        <v>425359254.5</v>
      </c>
      <c r="D25" s="18">
        <v>330584671</v>
      </c>
      <c r="E25" s="18">
        <v>302569430</v>
      </c>
      <c r="F25" s="18">
        <f t="shared" si="0"/>
        <v>-122789824.5</v>
      </c>
      <c r="G25" s="18">
        <f t="shared" si="1"/>
        <v>-28015241</v>
      </c>
      <c r="H25" s="18">
        <v>313274400</v>
      </c>
      <c r="I25" s="19">
        <v>324322440</v>
      </c>
    </row>
    <row r="26" spans="1:9" ht="28.5" x14ac:dyDescent="0.25">
      <c r="A26" s="11" t="s">
        <v>49</v>
      </c>
      <c r="B26" s="12" t="s">
        <v>18</v>
      </c>
      <c r="C26" s="17">
        <v>74677490.859999999</v>
      </c>
      <c r="D26" s="18">
        <v>67575919</v>
      </c>
      <c r="E26" s="18">
        <v>56450200</v>
      </c>
      <c r="F26" s="18">
        <f t="shared" si="0"/>
        <v>-18227290.859999999</v>
      </c>
      <c r="G26" s="18">
        <f t="shared" si="1"/>
        <v>-11125719</v>
      </c>
      <c r="H26" s="18">
        <v>56100200</v>
      </c>
      <c r="I26" s="19">
        <v>56257200</v>
      </c>
    </row>
    <row r="27" spans="1:9" x14ac:dyDescent="0.25">
      <c r="A27" s="11" t="s">
        <v>50</v>
      </c>
      <c r="B27" s="12" t="s">
        <v>51</v>
      </c>
      <c r="C27" s="17">
        <v>57031946.789999999</v>
      </c>
      <c r="D27" s="18">
        <v>8363420</v>
      </c>
      <c r="E27" s="18">
        <v>6543990</v>
      </c>
      <c r="F27" s="18">
        <f t="shared" si="0"/>
        <v>-50487956.789999999</v>
      </c>
      <c r="G27" s="18">
        <f t="shared" si="1"/>
        <v>-1819430</v>
      </c>
      <c r="H27" s="18">
        <v>6534240</v>
      </c>
      <c r="I27" s="19">
        <v>6524470</v>
      </c>
    </row>
    <row r="28" spans="1:9" x14ac:dyDescent="0.25">
      <c r="A28" s="11" t="s">
        <v>52</v>
      </c>
      <c r="B28" s="12" t="s">
        <v>19</v>
      </c>
      <c r="C28" s="17">
        <v>928616.5</v>
      </c>
      <c r="D28" s="18">
        <v>1095880</v>
      </c>
      <c r="E28" s="18">
        <v>926100</v>
      </c>
      <c r="F28" s="18">
        <f t="shared" si="0"/>
        <v>-2516.5</v>
      </c>
      <c r="G28" s="18">
        <f t="shared" si="1"/>
        <v>-169780</v>
      </c>
      <c r="H28" s="18">
        <v>352800</v>
      </c>
      <c r="I28" s="19">
        <v>352800</v>
      </c>
    </row>
    <row r="29" spans="1:9" x14ac:dyDescent="0.25">
      <c r="A29" s="11" t="s">
        <v>53</v>
      </c>
      <c r="B29" s="12" t="s">
        <v>20</v>
      </c>
      <c r="C29" s="17">
        <v>572767822.22000003</v>
      </c>
      <c r="D29" s="18">
        <v>604338341</v>
      </c>
      <c r="E29" s="18">
        <v>643682538</v>
      </c>
      <c r="F29" s="18">
        <f t="shared" si="0"/>
        <v>70914715.779999971</v>
      </c>
      <c r="G29" s="18">
        <f t="shared" si="1"/>
        <v>39344197</v>
      </c>
      <c r="H29" s="18">
        <v>649975538</v>
      </c>
      <c r="I29" s="19">
        <v>656492538</v>
      </c>
    </row>
    <row r="30" spans="1:9" ht="15" customHeight="1" x14ac:dyDescent="0.25">
      <c r="A30" s="11" t="s">
        <v>55</v>
      </c>
      <c r="B30" s="12" t="s">
        <v>21</v>
      </c>
      <c r="C30" s="17">
        <v>458687.61</v>
      </c>
      <c r="D30" s="18">
        <v>639142.82999999996</v>
      </c>
      <c r="E30" s="18">
        <v>0</v>
      </c>
      <c r="F30" s="18">
        <f t="shared" si="0"/>
        <v>-458687.61</v>
      </c>
      <c r="G30" s="18">
        <f t="shared" si="1"/>
        <v>-639142.82999999996</v>
      </c>
      <c r="H30" s="18">
        <v>0</v>
      </c>
      <c r="I30" s="19">
        <v>0</v>
      </c>
    </row>
    <row r="31" spans="1:9" s="10" customFormat="1" ht="28.5" customHeight="1" x14ac:dyDescent="0.25">
      <c r="A31" s="7" t="s">
        <v>69</v>
      </c>
      <c r="B31" s="8" t="s">
        <v>60</v>
      </c>
      <c r="C31" s="9">
        <f>SUM(C33:C41)</f>
        <v>52411295806.709999</v>
      </c>
      <c r="D31" s="9">
        <f>SUM(D33:D41)</f>
        <v>48534727930</v>
      </c>
      <c r="E31" s="9">
        <f>SUM(E33:E41)</f>
        <v>27696874800</v>
      </c>
      <c r="F31" s="9">
        <f t="shared" si="0"/>
        <v>-24714421006.709999</v>
      </c>
      <c r="G31" s="9">
        <f t="shared" si="1"/>
        <v>-20837853130</v>
      </c>
      <c r="H31" s="9">
        <f>SUM(H33:H41)</f>
        <v>18000296790</v>
      </c>
      <c r="I31" s="9">
        <f>SUM(I33:I41)</f>
        <v>17449622990</v>
      </c>
    </row>
    <row r="32" spans="1:9" s="10" customFormat="1" ht="28.5" x14ac:dyDescent="0.25">
      <c r="A32" s="24" t="s">
        <v>70</v>
      </c>
      <c r="B32" s="20" t="s">
        <v>61</v>
      </c>
      <c r="C32" s="13">
        <f>C33+C34+C35+C36</f>
        <v>51432062061.639999</v>
      </c>
      <c r="D32" s="13">
        <f>D33+D34+D35+D36</f>
        <v>47743153130</v>
      </c>
      <c r="E32" s="13">
        <f>E33+E34+E35+E36</f>
        <v>27677774800</v>
      </c>
      <c r="F32" s="14">
        <f t="shared" si="0"/>
        <v>-23754287261.639999</v>
      </c>
      <c r="G32" s="23">
        <f t="shared" si="1"/>
        <v>-20065378330</v>
      </c>
      <c r="H32" s="13">
        <f>H33+H34+H35+H36</f>
        <v>18000296790</v>
      </c>
      <c r="I32" s="13">
        <f>I33+I34+I35+I36</f>
        <v>17449622990</v>
      </c>
    </row>
    <row r="33" spans="1:9" s="22" customFormat="1" ht="28.5" x14ac:dyDescent="0.25">
      <c r="A33" s="24" t="s">
        <v>86</v>
      </c>
      <c r="B33" s="21" t="s">
        <v>62</v>
      </c>
      <c r="C33" s="13">
        <v>21856860700</v>
      </c>
      <c r="D33" s="23">
        <v>23530450100</v>
      </c>
      <c r="E33" s="23">
        <v>15981684700</v>
      </c>
      <c r="F33" s="14">
        <f t="shared" si="0"/>
        <v>-5875176000</v>
      </c>
      <c r="G33" s="23">
        <f t="shared" si="1"/>
        <v>-7548765400</v>
      </c>
      <c r="H33" s="23">
        <v>10304142590</v>
      </c>
      <c r="I33" s="23">
        <v>10304142590</v>
      </c>
    </row>
    <row r="34" spans="1:9" s="22" customFormat="1" ht="28.5" x14ac:dyDescent="0.25">
      <c r="A34" s="24" t="s">
        <v>87</v>
      </c>
      <c r="B34" s="21" t="s">
        <v>63</v>
      </c>
      <c r="C34" s="13">
        <v>13118087900.120001</v>
      </c>
      <c r="D34" s="23">
        <v>13722752300</v>
      </c>
      <c r="E34" s="14">
        <v>9700392200</v>
      </c>
      <c r="F34" s="14">
        <f t="shared" si="0"/>
        <v>-3417695700.1200008</v>
      </c>
      <c r="G34" s="14">
        <f t="shared" si="1"/>
        <v>-4022360100</v>
      </c>
      <c r="H34" s="14">
        <v>5702515800</v>
      </c>
      <c r="I34" s="15">
        <v>5092415900</v>
      </c>
    </row>
    <row r="35" spans="1:9" s="22" customFormat="1" ht="28.5" x14ac:dyDescent="0.25">
      <c r="A35" s="24" t="s">
        <v>88</v>
      </c>
      <c r="B35" s="21" t="s">
        <v>64</v>
      </c>
      <c r="C35" s="13">
        <v>3357446042.5799999</v>
      </c>
      <c r="D35" s="23">
        <v>2277199600</v>
      </c>
      <c r="E35" s="14">
        <v>1330480200</v>
      </c>
      <c r="F35" s="14">
        <f t="shared" si="0"/>
        <v>-2026965842.5799999</v>
      </c>
      <c r="G35" s="14">
        <f t="shared" si="1"/>
        <v>-946719400</v>
      </c>
      <c r="H35" s="14">
        <v>1326954500</v>
      </c>
      <c r="I35" s="15">
        <v>1385583300</v>
      </c>
    </row>
    <row r="36" spans="1:9" s="22" customFormat="1" x14ac:dyDescent="0.25">
      <c r="A36" s="24" t="s">
        <v>89</v>
      </c>
      <c r="B36" s="21" t="s">
        <v>65</v>
      </c>
      <c r="C36" s="13">
        <v>13099667418.939999</v>
      </c>
      <c r="D36" s="23">
        <v>8212751130</v>
      </c>
      <c r="E36" s="14">
        <v>665217700</v>
      </c>
      <c r="F36" s="14">
        <f t="shared" si="0"/>
        <v>-12434449718.939999</v>
      </c>
      <c r="G36" s="14">
        <f t="shared" si="1"/>
        <v>-7547533430</v>
      </c>
      <c r="H36" s="14">
        <v>666683900</v>
      </c>
      <c r="I36" s="14">
        <v>667481200</v>
      </c>
    </row>
    <row r="37" spans="1:9" s="22" customFormat="1" ht="28.5" x14ac:dyDescent="0.25">
      <c r="A37" s="24" t="s">
        <v>90</v>
      </c>
      <c r="B37" s="21" t="s">
        <v>66</v>
      </c>
      <c r="C37" s="13">
        <v>920010239.36000001</v>
      </c>
      <c r="D37" s="23">
        <v>738298120</v>
      </c>
      <c r="E37" s="14">
        <v>19100000</v>
      </c>
      <c r="F37" s="14">
        <f t="shared" si="0"/>
        <v>-900910239.36000001</v>
      </c>
      <c r="G37" s="14">
        <f t="shared" si="1"/>
        <v>-719198120</v>
      </c>
      <c r="H37" s="14">
        <v>0</v>
      </c>
      <c r="I37" s="15">
        <v>0</v>
      </c>
    </row>
    <row r="38" spans="1:9" s="22" customFormat="1" ht="22.5" customHeight="1" x14ac:dyDescent="0.25">
      <c r="A38" s="24" t="s">
        <v>78</v>
      </c>
      <c r="B38" s="21" t="s">
        <v>79</v>
      </c>
      <c r="C38" s="13">
        <v>14880288</v>
      </c>
      <c r="D38" s="23">
        <v>15000000</v>
      </c>
      <c r="E38" s="14">
        <v>0</v>
      </c>
      <c r="F38" s="14">
        <f t="shared" si="0"/>
        <v>-14880288</v>
      </c>
      <c r="G38" s="14"/>
      <c r="H38" s="14">
        <v>0</v>
      </c>
      <c r="I38" s="15">
        <v>0</v>
      </c>
    </row>
    <row r="39" spans="1:9" s="22" customFormat="1" ht="22.5" customHeight="1" x14ac:dyDescent="0.25">
      <c r="A39" s="24" t="s">
        <v>91</v>
      </c>
      <c r="B39" s="21" t="s">
        <v>92</v>
      </c>
      <c r="C39" s="13">
        <v>0</v>
      </c>
      <c r="D39" s="23">
        <v>10920650</v>
      </c>
      <c r="E39" s="14"/>
      <c r="F39" s="14"/>
      <c r="G39" s="14"/>
      <c r="H39" s="14"/>
      <c r="I39" s="15"/>
    </row>
    <row r="40" spans="1:9" s="22" customFormat="1" ht="81" customHeight="1" x14ac:dyDescent="0.25">
      <c r="A40" s="24" t="s">
        <v>71</v>
      </c>
      <c r="B40" s="21" t="s">
        <v>67</v>
      </c>
      <c r="C40" s="13">
        <v>182888515.08000001</v>
      </c>
      <c r="D40" s="23">
        <v>93096240</v>
      </c>
      <c r="E40" s="14">
        <v>0</v>
      </c>
      <c r="F40" s="14">
        <f t="shared" si="0"/>
        <v>-182888515.08000001</v>
      </c>
      <c r="G40" s="14">
        <f t="shared" si="1"/>
        <v>-93096240</v>
      </c>
      <c r="H40" s="14">
        <v>0</v>
      </c>
      <c r="I40" s="15">
        <v>0</v>
      </c>
    </row>
    <row r="41" spans="1:9" s="22" customFormat="1" ht="38.25" customHeight="1" x14ac:dyDescent="0.25">
      <c r="A41" s="24" t="s">
        <v>72</v>
      </c>
      <c r="B41" s="21" t="s">
        <v>68</v>
      </c>
      <c r="C41" s="13">
        <v>-138545297.36999997</v>
      </c>
      <c r="D41" s="23">
        <v>-65740210.000000007</v>
      </c>
      <c r="E41" s="14">
        <v>0</v>
      </c>
      <c r="F41" s="14">
        <f t="shared" si="0"/>
        <v>138545297.36999997</v>
      </c>
      <c r="G41" s="14">
        <f t="shared" si="1"/>
        <v>65740210.000000007</v>
      </c>
      <c r="H41" s="14">
        <v>0</v>
      </c>
      <c r="I41" s="14">
        <v>0</v>
      </c>
    </row>
  </sheetData>
  <autoFilter ref="A3:I30"/>
  <mergeCells count="2">
    <mergeCell ref="A4:B4"/>
    <mergeCell ref="A1:I1"/>
  </mergeCells>
  <pageMargins left="0.70866141732283472" right="0" top="0.43" bottom="0.31" header="0.2" footer="0.31496062992125984"/>
  <pageSetup paperSize="9" scale="53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8EBEA318-CDE4-4148-BD5E-D8345B29D3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Гузненок</dc:creator>
  <cp:lastModifiedBy>Кулешов</cp:lastModifiedBy>
  <cp:lastPrinted>2020-11-12T06:44:12Z</cp:lastPrinted>
  <dcterms:created xsi:type="dcterms:W3CDTF">2016-10-27T13:58:29Z</dcterms:created>
  <dcterms:modified xsi:type="dcterms:W3CDTF">2023-10-31T09:15:07Z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C:\Users\guznenok\AppData\Local\Кейсистемс\Бюджет-КС\ReportManager\reestr_dohod_32.xls</vt:lpwstr>
  </property>
</Properties>
</file>